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K22" i="1"/>
  <c r="E22" i="1"/>
  <c r="O20" i="1"/>
  <c r="O22" i="1" s="1"/>
  <c r="M20" i="1"/>
  <c r="K20" i="1"/>
  <c r="I20" i="1"/>
  <c r="I22" i="1" s="1"/>
  <c r="G20" i="1"/>
  <c r="G22" i="1" s="1"/>
  <c r="E20" i="1"/>
  <c r="S18" i="1"/>
  <c r="R18" i="1"/>
  <c r="Q18" i="1"/>
  <c r="S17" i="1"/>
  <c r="R17" i="1" s="1"/>
  <c r="Q17" i="1"/>
  <c r="Q20" i="1" s="1"/>
  <c r="Q22" i="1" s="1"/>
  <c r="S16" i="1"/>
  <c r="R16" i="1"/>
  <c r="Q16" i="1"/>
  <c r="S15" i="1"/>
  <c r="R15" i="1" s="1"/>
  <c r="Q15" i="1"/>
  <c r="S14" i="1"/>
  <c r="R14" i="1"/>
  <c r="Q14" i="1"/>
  <c r="S20" i="1" l="1"/>
  <c r="S22" i="1" l="1"/>
  <c r="T20" i="1"/>
  <c r="R20" i="1"/>
</calcChain>
</file>

<file path=xl/sharedStrings.xml><?xml version="1.0" encoding="utf-8"?>
<sst xmlns="http://schemas.openxmlformats.org/spreadsheetml/2006/main" count="87" uniqueCount="60">
  <si>
    <t xml:space="preserve">                        Съгласувал :……………..                                                                                                                           </t>
  </si>
  <si>
    <t>Одобрил:…………….</t>
  </si>
  <si>
    <t xml:space="preserve">                                                 </t>
  </si>
  <si>
    <t>Н-к отдел ОДКС</t>
  </si>
  <si>
    <t xml:space="preserve"> Директор ЮИДП   инж. Димчо Радев</t>
  </si>
  <si>
    <t>ГРАФИК</t>
  </si>
  <si>
    <t xml:space="preserve"> НА ТЕРИТОРИЯТА НА ДГС "СТАРА РЕКА" ОТ ЛЕСФОНД 2024 г.</t>
  </si>
  <si>
    <t>Обекти</t>
  </si>
  <si>
    <t>Отдел</t>
  </si>
  <si>
    <t>дърв.</t>
  </si>
  <si>
    <t xml:space="preserve">лежаща маса по категории дървесина, количество, цена по асортименти, начална цена на обекта </t>
  </si>
  <si>
    <t xml:space="preserve"> </t>
  </si>
  <si>
    <t>Подотд.</t>
  </si>
  <si>
    <t>вид</t>
  </si>
  <si>
    <t>ЕДРА</t>
  </si>
  <si>
    <t>СРЕДНА</t>
  </si>
  <si>
    <t>ОБЩО</t>
  </si>
  <si>
    <t>Гаранция за</t>
  </si>
  <si>
    <t>Вид 
 процедура</t>
  </si>
  <si>
    <t>дата</t>
  </si>
  <si>
    <t>трупи за фурнир</t>
  </si>
  <si>
    <t>трупи за шперплат</t>
  </si>
  <si>
    <t>трупи за траверси</t>
  </si>
  <si>
    <t>трупи за бичене &gt;30 см</t>
  </si>
  <si>
    <t>трупи за бичене 18-29 см</t>
  </si>
  <si>
    <t>трупи за бичене 15-17 см</t>
  </si>
  <si>
    <t>колич.</t>
  </si>
  <si>
    <t>н.цена</t>
  </si>
  <si>
    <t>стойност</t>
  </si>
  <si>
    <t>участие</t>
  </si>
  <si>
    <t>изпъл</t>
  </si>
  <si>
    <t>кол.</t>
  </si>
  <si>
    <t>цена</t>
  </si>
  <si>
    <t>нение</t>
  </si>
  <si>
    <t>I</t>
  </si>
  <si>
    <t>Ст.река</t>
  </si>
  <si>
    <t>куб.м</t>
  </si>
  <si>
    <t>лв/к.м.</t>
  </si>
  <si>
    <t>м3</t>
  </si>
  <si>
    <t>лв</t>
  </si>
  <si>
    <t>лв.</t>
  </si>
  <si>
    <t>%</t>
  </si>
  <si>
    <t>електронен  търг с наддаване</t>
  </si>
  <si>
    <t>9ж, 10з, 13е, 28ж, 28и, 28о, 37г, 48з, 48м, 53а, 53в, 54а, 54в, 54д, 61и, 62з, 63а, 63р, 64г, 64е, 64ж, 66а, 66б, 66в, 66г, 66д, 88а, 88д, 91м, 91ф, 91ц, 91ш</t>
  </si>
  <si>
    <t>бб</t>
  </si>
  <si>
    <t>см</t>
  </si>
  <si>
    <t>чб</t>
  </si>
  <si>
    <t>здгл</t>
  </si>
  <si>
    <t>ела</t>
  </si>
  <si>
    <t xml:space="preserve">общо за обект </t>
  </si>
  <si>
    <t xml:space="preserve">Общо ДГС </t>
  </si>
  <si>
    <t>х</t>
  </si>
  <si>
    <t>Изготвил:………………</t>
  </si>
  <si>
    <t>Директор ТП ДГС "Стара река":………………….</t>
  </si>
  <si>
    <t>/Христо Христов/</t>
  </si>
  <si>
    <t xml:space="preserve">    /инж. Георги Христов/</t>
  </si>
  <si>
    <t>п/пп*</t>
  </si>
  <si>
    <t>2402-Е</t>
  </si>
  <si>
    <t xml:space="preserve">ЗА ПРОВЕЖДАНЕ НА ЕЛЕКТРОНЕН ТЪРГ ЗА ПРОДАЖБА НА ПРОГНОЗНИ КОЛИЧЕСТВА  ДЪРВЕСИНА  </t>
  </si>
  <si>
    <t>януари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</si>
</sst>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9"/>
      <color indexed="8"/>
      <name val="Arial"/>
      <family val="2"/>
      <charset val="204"/>
    </font>
    <font>
      <b/>
      <i/>
      <sz val="9"/>
      <color indexed="9"/>
      <name val="Times New Roman"/>
      <family val="1"/>
      <charset val="204"/>
    </font>
    <font>
      <b/>
      <sz val="9"/>
      <color indexed="8"/>
      <name val="Arial"/>
      <family val="2"/>
      <charset val="204"/>
    </font>
    <font>
      <b/>
      <sz val="9"/>
      <name val="Courier New"/>
      <family val="3"/>
      <charset val="204"/>
    </font>
    <font>
      <b/>
      <i/>
      <sz val="9"/>
      <name val="Arial"/>
      <family val="2"/>
      <charset val="204"/>
    </font>
    <font>
      <b/>
      <i/>
      <sz val="9"/>
      <name val="Times New Roman"/>
      <family val="1"/>
      <charset val="204"/>
    </font>
    <font>
      <b/>
      <sz val="9"/>
      <color indexed="8"/>
      <name val="Times New Roman"/>
      <family val="1"/>
    </font>
    <font>
      <b/>
      <sz val="9"/>
      <name val="Arial"/>
      <family val="2"/>
      <charset val="204"/>
    </font>
    <font>
      <sz val="9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Fill="1"/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3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25" xfId="0" applyFont="1" applyBorder="1" applyAlignment="1"/>
    <xf numFmtId="0" fontId="4" fillId="0" borderId="29" xfId="0" applyFont="1" applyBorder="1" applyAlignment="1">
      <alignment horizontal="center"/>
    </xf>
    <xf numFmtId="0" fontId="2" fillId="0" borderId="20" xfId="0" applyFont="1" applyBorder="1"/>
    <xf numFmtId="0" fontId="2" fillId="0" borderId="30" xfId="0" applyFont="1" applyBorder="1"/>
    <xf numFmtId="0" fontId="2" fillId="0" borderId="0" xfId="0" applyFont="1" applyBorder="1"/>
    <xf numFmtId="0" fontId="3" fillId="0" borderId="31" xfId="0" applyFont="1" applyBorder="1" applyAlignment="1">
      <alignment horizontal="center"/>
    </xf>
    <xf numFmtId="0" fontId="3" fillId="0" borderId="21" xfId="0" applyFont="1" applyBorder="1"/>
    <xf numFmtId="0" fontId="3" fillId="0" borderId="26" xfId="0" applyFont="1" applyBorder="1"/>
    <xf numFmtId="0" fontId="3" fillId="0" borderId="3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9" fontId="2" fillId="0" borderId="21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49" fontId="8" fillId="0" borderId="34" xfId="0" applyNumberFormat="1" applyFont="1" applyBorder="1" applyAlignment="1">
      <alignment horizontal="center"/>
    </xf>
    <xf numFmtId="49" fontId="8" fillId="0" borderId="35" xfId="0" applyNumberFormat="1" applyFont="1" applyBorder="1" applyAlignment="1">
      <alignment horizontal="center"/>
    </xf>
    <xf numFmtId="49" fontId="8" fillId="0" borderId="36" xfId="0" applyNumberFormat="1" applyFont="1" applyBorder="1" applyAlignment="1">
      <alignment horizontal="center"/>
    </xf>
    <xf numFmtId="2" fontId="9" fillId="0" borderId="37" xfId="0" applyNumberFormat="1" applyFont="1" applyBorder="1" applyAlignment="1">
      <alignment horizontal="center"/>
    </xf>
    <xf numFmtId="2" fontId="9" fillId="0" borderId="36" xfId="0" applyNumberFormat="1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2" fontId="7" fillId="0" borderId="32" xfId="0" applyNumberFormat="1" applyFont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right"/>
    </xf>
    <xf numFmtId="0" fontId="6" fillId="0" borderId="32" xfId="0" applyFont="1" applyBorder="1" applyAlignment="1">
      <alignment horizontal="center"/>
    </xf>
    <xf numFmtId="9" fontId="6" fillId="0" borderId="21" xfId="0" applyNumberFormat="1" applyFont="1" applyBorder="1" applyAlignment="1">
      <alignment horizontal="center"/>
    </xf>
    <xf numFmtId="0" fontId="7" fillId="0" borderId="0" xfId="0" applyFont="1"/>
    <xf numFmtId="0" fontId="3" fillId="0" borderId="20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left" wrapText="1"/>
    </xf>
    <xf numFmtId="2" fontId="3" fillId="0" borderId="26" xfId="0" applyNumberFormat="1" applyFont="1" applyFill="1" applyBorder="1" applyAlignment="1">
      <alignment horizontal="center"/>
    </xf>
    <xf numFmtId="2" fontId="3" fillId="0" borderId="32" xfId="0" applyNumberFormat="1" applyFont="1" applyFill="1" applyBorder="1" applyAlignment="1">
      <alignment horizontal="center"/>
    </xf>
    <xf numFmtId="2" fontId="6" fillId="0" borderId="31" xfId="0" applyNumberFormat="1" applyFont="1" applyFill="1" applyBorder="1" applyAlignment="1">
      <alignment horizontal="center"/>
    </xf>
    <xf numFmtId="2" fontId="6" fillId="0" borderId="26" xfId="0" applyNumberFormat="1" applyFont="1" applyFill="1" applyBorder="1" applyAlignment="1">
      <alignment horizontal="center"/>
    </xf>
    <xf numFmtId="2" fontId="6" fillId="0" borderId="21" xfId="0" applyNumberFormat="1" applyFont="1" applyFill="1" applyBorder="1" applyAlignment="1">
      <alignment horizontal="right"/>
    </xf>
    <xf numFmtId="0" fontId="3" fillId="0" borderId="31" xfId="0" applyFont="1" applyFill="1" applyBorder="1"/>
    <xf numFmtId="0" fontId="3" fillId="0" borderId="21" xfId="0" applyFont="1" applyFill="1" applyBorder="1"/>
    <xf numFmtId="0" fontId="3" fillId="0" borderId="0" xfId="0" applyFont="1" applyFill="1"/>
    <xf numFmtId="0" fontId="3" fillId="0" borderId="30" xfId="0" applyFont="1" applyFill="1" applyBorder="1" applyAlignment="1">
      <alignment horizontal="left" wrapText="1"/>
    </xf>
    <xf numFmtId="2" fontId="3" fillId="0" borderId="30" xfId="0" applyNumberFormat="1" applyFont="1" applyFill="1" applyBorder="1" applyAlignment="1">
      <alignment horizontal="center"/>
    </xf>
    <xf numFmtId="2" fontId="3" fillId="0" borderId="35" xfId="0" applyNumberFormat="1" applyFont="1" applyFill="1" applyBorder="1" applyAlignment="1">
      <alignment horizontal="center"/>
    </xf>
    <xf numFmtId="49" fontId="10" fillId="0" borderId="23" xfId="0" applyNumberFormat="1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2" fontId="3" fillId="0" borderId="31" xfId="0" applyNumberFormat="1" applyFont="1" applyFill="1" applyBorder="1" applyAlignment="1">
      <alignment horizontal="center"/>
    </xf>
    <xf numFmtId="2" fontId="3" fillId="0" borderId="21" xfId="0" applyNumberFormat="1" applyFont="1" applyFill="1" applyBorder="1" applyAlignment="1">
      <alignment horizontal="right"/>
    </xf>
    <xf numFmtId="2" fontId="13" fillId="2" borderId="40" xfId="0" applyNumberFormat="1" applyFont="1" applyFill="1" applyBorder="1" applyAlignment="1">
      <alignment horizontal="center"/>
    </xf>
    <xf numFmtId="2" fontId="6" fillId="0" borderId="40" xfId="0" applyNumberFormat="1" applyFont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9" fontId="6" fillId="0" borderId="42" xfId="0" applyNumberFormat="1" applyFont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Border="1"/>
    <xf numFmtId="2" fontId="13" fillId="2" borderId="46" xfId="0" applyNumberFormat="1" applyFont="1" applyFill="1" applyBorder="1" applyAlignment="1">
      <alignment horizontal="center"/>
    </xf>
    <xf numFmtId="2" fontId="6" fillId="0" borderId="46" xfId="0" applyNumberFormat="1" applyFont="1" applyBorder="1" applyAlignment="1">
      <alignment horizontal="center"/>
    </xf>
    <xf numFmtId="2" fontId="6" fillId="0" borderId="41" xfId="0" applyNumberFormat="1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2" fontId="6" fillId="0" borderId="49" xfId="0" applyNumberFormat="1" applyFont="1" applyBorder="1" applyAlignment="1">
      <alignment horizontal="center"/>
    </xf>
    <xf numFmtId="9" fontId="6" fillId="0" borderId="49" xfId="0" applyNumberFormat="1" applyFont="1" applyBorder="1" applyAlignment="1">
      <alignment horizontal="center"/>
    </xf>
    <xf numFmtId="0" fontId="14" fillId="0" borderId="49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center"/>
    </xf>
    <xf numFmtId="9" fontId="6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0" fontId="15" fillId="0" borderId="0" xfId="0" applyFont="1"/>
    <xf numFmtId="0" fontId="3" fillId="0" borderId="0" xfId="0" applyFont="1" applyBorder="1" applyAlignment="1">
      <alignment horizontal="center"/>
    </xf>
    <xf numFmtId="0" fontId="16" fillId="0" borderId="0" xfId="0" applyFont="1"/>
    <xf numFmtId="49" fontId="10" fillId="0" borderId="30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12" fillId="2" borderId="39" xfId="0" applyNumberFormat="1" applyFont="1" applyFill="1" applyBorder="1" applyAlignment="1">
      <alignment horizontal="center"/>
    </xf>
    <xf numFmtId="49" fontId="12" fillId="2" borderId="36" xfId="0" applyNumberFormat="1" applyFont="1" applyFill="1" applyBorder="1" applyAlignment="1">
      <alignment horizontal="center"/>
    </xf>
    <xf numFmtId="49" fontId="12" fillId="2" borderId="32" xfId="0" applyNumberFormat="1" applyFont="1" applyFill="1" applyBorder="1" applyAlignment="1">
      <alignment horizontal="center"/>
    </xf>
    <xf numFmtId="49" fontId="12" fillId="2" borderId="44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45" xfId="0" applyFont="1" applyBorder="1"/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center" textRotation="90"/>
    </xf>
    <xf numFmtId="0" fontId="2" fillId="0" borderId="38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6" fillId="0" borderId="13" xfId="0" applyFont="1" applyFill="1" applyBorder="1" applyAlignment="1">
      <alignment horizontal="center" textRotation="90" wrapText="1"/>
    </xf>
    <xf numFmtId="0" fontId="6" fillId="0" borderId="38" xfId="0" applyFont="1" applyFill="1" applyBorder="1" applyAlignment="1">
      <alignment horizontal="center" textRotation="90" wrapText="1"/>
    </xf>
    <xf numFmtId="0" fontId="6" fillId="0" borderId="43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zoomScale="80" zoomScaleNormal="80" workbookViewId="0">
      <selection activeCell="W23" sqref="A4:Y23"/>
    </sheetView>
  </sheetViews>
  <sheetFormatPr defaultRowHeight="14.4" x14ac:dyDescent="0.3"/>
  <cols>
    <col min="14" max="14" width="11.5546875" customWidth="1"/>
    <col min="16" max="16" width="14.21875" customWidth="1"/>
  </cols>
  <sheetData>
    <row r="1" spans="1:25" x14ac:dyDescent="0.3">
      <c r="A1" s="1" t="s">
        <v>0</v>
      </c>
      <c r="B1" s="1"/>
      <c r="C1" s="2" t="s">
        <v>56</v>
      </c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 t="s">
        <v>1</v>
      </c>
      <c r="T1" s="3" t="s">
        <v>56</v>
      </c>
      <c r="U1" s="3"/>
      <c r="V1" s="3"/>
      <c r="W1" s="3"/>
      <c r="X1" s="3"/>
      <c r="Y1" s="3"/>
    </row>
    <row r="2" spans="1:25" x14ac:dyDescent="0.3">
      <c r="A2" s="1" t="s">
        <v>2</v>
      </c>
      <c r="B2" s="1"/>
      <c r="C2" s="1"/>
      <c r="D2" s="2" t="s">
        <v>3</v>
      </c>
      <c r="E2" s="4"/>
      <c r="F2" s="3"/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  <c r="S2" s="5" t="s">
        <v>4</v>
      </c>
      <c r="T2" s="3"/>
      <c r="U2" s="3"/>
      <c r="V2" s="3"/>
      <c r="W2" s="3"/>
      <c r="X2" s="3"/>
      <c r="Y2" s="3"/>
    </row>
    <row r="3" spans="1:2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3">
      <c r="A4" s="119" t="s">
        <v>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25" x14ac:dyDescent="0.3">
      <c r="A5" s="120" t="s">
        <v>58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5"/>
      <c r="Y5" s="5"/>
    </row>
    <row r="6" spans="1:25" x14ac:dyDescent="0.3">
      <c r="A6" s="120" t="s">
        <v>6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5"/>
      <c r="Y6" s="5"/>
    </row>
    <row r="7" spans="1:25" ht="15" thickBo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5"/>
      <c r="Y7" s="5"/>
    </row>
    <row r="8" spans="1:25" ht="15" thickBot="1" x14ac:dyDescent="0.35">
      <c r="A8" s="121"/>
      <c r="B8" s="7" t="s">
        <v>7</v>
      </c>
      <c r="C8" s="8" t="s">
        <v>8</v>
      </c>
      <c r="D8" s="8" t="s">
        <v>9</v>
      </c>
      <c r="E8" s="123" t="s">
        <v>10</v>
      </c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9"/>
      <c r="W8" s="10"/>
      <c r="X8" s="5"/>
      <c r="Y8" s="5"/>
    </row>
    <row r="9" spans="1:25" ht="11.4" customHeight="1" thickBot="1" x14ac:dyDescent="0.35">
      <c r="A9" s="122"/>
      <c r="B9" s="11" t="s">
        <v>11</v>
      </c>
      <c r="C9" s="12" t="s">
        <v>12</v>
      </c>
      <c r="D9" s="12" t="s">
        <v>13</v>
      </c>
      <c r="E9" s="123" t="s">
        <v>14</v>
      </c>
      <c r="F9" s="124"/>
      <c r="G9" s="124"/>
      <c r="H9" s="124"/>
      <c r="I9" s="124"/>
      <c r="J9" s="124"/>
      <c r="K9" s="124"/>
      <c r="L9" s="124"/>
      <c r="M9" s="124"/>
      <c r="N9" s="125"/>
      <c r="O9" s="126" t="s">
        <v>15</v>
      </c>
      <c r="P9" s="127"/>
      <c r="Q9" s="128" t="s">
        <v>16</v>
      </c>
      <c r="R9" s="129"/>
      <c r="S9" s="130"/>
      <c r="T9" s="131" t="s">
        <v>17</v>
      </c>
      <c r="U9" s="132"/>
      <c r="V9" s="133" t="s">
        <v>18</v>
      </c>
      <c r="W9" s="13" t="s">
        <v>19</v>
      </c>
      <c r="X9" s="5"/>
      <c r="Y9" s="5"/>
    </row>
    <row r="10" spans="1:25" ht="33.6" customHeight="1" x14ac:dyDescent="0.3">
      <c r="A10" s="122"/>
      <c r="B10" s="11"/>
      <c r="C10" s="12"/>
      <c r="D10" s="12"/>
      <c r="E10" s="106" t="s">
        <v>20</v>
      </c>
      <c r="F10" s="107"/>
      <c r="G10" s="106" t="s">
        <v>21</v>
      </c>
      <c r="H10" s="107"/>
      <c r="I10" s="106" t="s">
        <v>22</v>
      </c>
      <c r="J10" s="107"/>
      <c r="K10" s="106" t="s">
        <v>23</v>
      </c>
      <c r="L10" s="107"/>
      <c r="M10" s="106" t="s">
        <v>24</v>
      </c>
      <c r="N10" s="107"/>
      <c r="O10" s="106" t="s">
        <v>25</v>
      </c>
      <c r="P10" s="107"/>
      <c r="Q10" s="108" t="s">
        <v>26</v>
      </c>
      <c r="R10" s="110" t="s">
        <v>27</v>
      </c>
      <c r="S10" s="112" t="s">
        <v>28</v>
      </c>
      <c r="T10" s="114" t="s">
        <v>29</v>
      </c>
      <c r="U10" s="14" t="s">
        <v>30</v>
      </c>
      <c r="V10" s="134"/>
      <c r="W10" s="15"/>
      <c r="X10" s="5"/>
      <c r="Y10" s="5"/>
    </row>
    <row r="11" spans="1:25" ht="15" thickBot="1" x14ac:dyDescent="0.35">
      <c r="A11" s="115"/>
      <c r="B11" s="16"/>
      <c r="C11" s="17"/>
      <c r="D11" s="17"/>
      <c r="E11" s="18" t="s">
        <v>31</v>
      </c>
      <c r="F11" s="19" t="s">
        <v>32</v>
      </c>
      <c r="G11" s="18" t="s">
        <v>31</v>
      </c>
      <c r="H11" s="19" t="s">
        <v>32</v>
      </c>
      <c r="I11" s="18" t="s">
        <v>31</v>
      </c>
      <c r="J11" s="19" t="s">
        <v>32</v>
      </c>
      <c r="K11" s="18" t="s">
        <v>31</v>
      </c>
      <c r="L11" s="19" t="s">
        <v>32</v>
      </c>
      <c r="M11" s="18" t="s">
        <v>31</v>
      </c>
      <c r="N11" s="19" t="s">
        <v>32</v>
      </c>
      <c r="O11" s="20" t="s">
        <v>31</v>
      </c>
      <c r="P11" s="20" t="s">
        <v>32</v>
      </c>
      <c r="Q11" s="109"/>
      <c r="R11" s="111"/>
      <c r="S11" s="113"/>
      <c r="T11" s="115"/>
      <c r="U11" s="21" t="s">
        <v>33</v>
      </c>
      <c r="V11" s="135"/>
      <c r="W11" s="22" t="s">
        <v>34</v>
      </c>
      <c r="X11" s="5"/>
      <c r="Y11" s="5"/>
    </row>
    <row r="12" spans="1:25" x14ac:dyDescent="0.3">
      <c r="A12" s="23" t="s">
        <v>35</v>
      </c>
      <c r="B12" s="24"/>
      <c r="C12" s="24"/>
      <c r="D12" s="25"/>
      <c r="E12" s="26" t="s">
        <v>36</v>
      </c>
      <c r="F12" s="27" t="s">
        <v>37</v>
      </c>
      <c r="G12" s="26" t="s">
        <v>36</v>
      </c>
      <c r="H12" s="27" t="s">
        <v>37</v>
      </c>
      <c r="I12" s="26" t="s">
        <v>36</v>
      </c>
      <c r="J12" s="27" t="s">
        <v>37</v>
      </c>
      <c r="K12" s="26" t="s">
        <v>36</v>
      </c>
      <c r="L12" s="27" t="s">
        <v>37</v>
      </c>
      <c r="M12" s="26" t="s">
        <v>36</v>
      </c>
      <c r="N12" s="27" t="s">
        <v>37</v>
      </c>
      <c r="O12" s="28" t="s">
        <v>36</v>
      </c>
      <c r="P12" s="28" t="s">
        <v>37</v>
      </c>
      <c r="Q12" s="29" t="s">
        <v>38</v>
      </c>
      <c r="R12" s="20" t="s">
        <v>39</v>
      </c>
      <c r="S12" s="30" t="s">
        <v>39</v>
      </c>
      <c r="T12" s="31" t="s">
        <v>40</v>
      </c>
      <c r="U12" s="32" t="s">
        <v>41</v>
      </c>
      <c r="V12" s="116" t="s">
        <v>42</v>
      </c>
      <c r="W12" s="103" t="s">
        <v>59</v>
      </c>
      <c r="X12" s="5"/>
      <c r="Y12" s="5"/>
    </row>
    <row r="13" spans="1:25" x14ac:dyDescent="0.3">
      <c r="A13" s="33"/>
      <c r="B13" s="34"/>
      <c r="C13" s="35"/>
      <c r="D13" s="36"/>
      <c r="E13" s="37"/>
      <c r="F13" s="37"/>
      <c r="G13" s="37"/>
      <c r="H13" s="37"/>
      <c r="I13" s="37"/>
      <c r="J13" s="37"/>
      <c r="K13" s="37">
        <v>71</v>
      </c>
      <c r="L13" s="37"/>
      <c r="M13" s="37"/>
      <c r="N13" s="37"/>
      <c r="O13" s="38"/>
      <c r="P13" s="39"/>
      <c r="Q13" s="40"/>
      <c r="R13" s="41"/>
      <c r="S13" s="42"/>
      <c r="T13" s="43"/>
      <c r="U13" s="44"/>
      <c r="V13" s="117"/>
      <c r="W13" s="104"/>
      <c r="X13" s="45"/>
      <c r="Y13" s="45"/>
    </row>
    <row r="14" spans="1:25" x14ac:dyDescent="0.3">
      <c r="A14" s="46"/>
      <c r="B14" s="88" t="s">
        <v>57</v>
      </c>
      <c r="C14" s="91" t="s">
        <v>43</v>
      </c>
      <c r="D14" s="47" t="s">
        <v>44</v>
      </c>
      <c r="E14" s="48"/>
      <c r="F14" s="48"/>
      <c r="G14" s="48"/>
      <c r="H14" s="48"/>
      <c r="I14" s="48"/>
      <c r="J14" s="48"/>
      <c r="K14" s="48">
        <v>71</v>
      </c>
      <c r="L14" s="48">
        <v>160</v>
      </c>
      <c r="M14" s="48">
        <v>444</v>
      </c>
      <c r="N14" s="48">
        <v>140</v>
      </c>
      <c r="O14" s="48">
        <v>142</v>
      </c>
      <c r="P14" s="49">
        <v>120</v>
      </c>
      <c r="Q14" s="50">
        <f>SUM(O14,K14,E14,G14,I14,M14)</f>
        <v>657</v>
      </c>
      <c r="R14" s="51">
        <f>S14/Q14</f>
        <v>137.83866057838659</v>
      </c>
      <c r="S14" s="52">
        <f>P14*O14+L14*K14+F14*E14+G14*H14+I14*J14+M14*N14</f>
        <v>90560</v>
      </c>
      <c r="T14" s="53"/>
      <c r="U14" s="54"/>
      <c r="V14" s="117"/>
      <c r="W14" s="104"/>
      <c r="X14" s="55"/>
      <c r="Y14" s="55"/>
    </row>
    <row r="15" spans="1:25" x14ac:dyDescent="0.3">
      <c r="A15" s="46"/>
      <c r="B15" s="89"/>
      <c r="C15" s="92"/>
      <c r="D15" s="47" t="s">
        <v>45</v>
      </c>
      <c r="E15" s="48"/>
      <c r="F15" s="48"/>
      <c r="G15" s="48"/>
      <c r="H15" s="48"/>
      <c r="I15" s="48"/>
      <c r="J15" s="48"/>
      <c r="K15" s="48">
        <v>56</v>
      </c>
      <c r="L15" s="48">
        <v>160</v>
      </c>
      <c r="M15" s="48">
        <v>359</v>
      </c>
      <c r="N15" s="48">
        <v>140</v>
      </c>
      <c r="O15" s="48">
        <v>147</v>
      </c>
      <c r="P15" s="49">
        <v>120</v>
      </c>
      <c r="Q15" s="50">
        <f>SUM(O15,K15,E15,G15,I15,M15)</f>
        <v>562</v>
      </c>
      <c r="R15" s="51">
        <f>S15/Q15</f>
        <v>136.76156583629893</v>
      </c>
      <c r="S15" s="52">
        <f>P15*O15+L15*K15+F15*E15+G15*H15+I15*J15+M15*N15</f>
        <v>76860</v>
      </c>
      <c r="T15" s="53"/>
      <c r="U15" s="54"/>
      <c r="V15" s="117"/>
      <c r="W15" s="104"/>
      <c r="X15" s="55"/>
      <c r="Y15" s="55"/>
    </row>
    <row r="16" spans="1:25" x14ac:dyDescent="0.3">
      <c r="A16" s="46"/>
      <c r="B16" s="89"/>
      <c r="C16" s="92"/>
      <c r="D16" s="47" t="s">
        <v>46</v>
      </c>
      <c r="E16" s="48"/>
      <c r="F16" s="48"/>
      <c r="G16" s="48"/>
      <c r="H16" s="48"/>
      <c r="I16" s="48"/>
      <c r="J16" s="48"/>
      <c r="K16" s="48">
        <v>4</v>
      </c>
      <c r="L16" s="48">
        <v>155</v>
      </c>
      <c r="M16" s="48">
        <v>21</v>
      </c>
      <c r="N16" s="48">
        <v>140</v>
      </c>
      <c r="O16" s="48">
        <v>4</v>
      </c>
      <c r="P16" s="49">
        <v>120</v>
      </c>
      <c r="Q16" s="50">
        <f>SUM(O16,K16,E16,G16,I16,M16)</f>
        <v>29</v>
      </c>
      <c r="R16" s="51">
        <f>S16/Q16</f>
        <v>139.31034482758622</v>
      </c>
      <c r="S16" s="52">
        <f>P16*O16+L16*K16+F16*E16+G16*H16+I16*J16+M16*N16</f>
        <v>4040</v>
      </c>
      <c r="T16" s="53"/>
      <c r="U16" s="54"/>
      <c r="V16" s="117"/>
      <c r="W16" s="104"/>
      <c r="X16" s="55"/>
      <c r="Y16" s="55"/>
    </row>
    <row r="17" spans="1:25" x14ac:dyDescent="0.3">
      <c r="A17" s="46"/>
      <c r="B17" s="89"/>
      <c r="C17" s="92"/>
      <c r="D17" s="47" t="s">
        <v>47</v>
      </c>
      <c r="E17" s="48"/>
      <c r="F17" s="48"/>
      <c r="G17" s="48"/>
      <c r="H17" s="48"/>
      <c r="I17" s="48"/>
      <c r="J17" s="48"/>
      <c r="K17" s="48">
        <v>230</v>
      </c>
      <c r="L17" s="48">
        <v>160</v>
      </c>
      <c r="M17" s="48">
        <v>325</v>
      </c>
      <c r="N17" s="48">
        <v>140</v>
      </c>
      <c r="O17" s="48">
        <v>34</v>
      </c>
      <c r="P17" s="48">
        <v>120</v>
      </c>
      <c r="Q17" s="50">
        <f>SUM(O17,K17,E17,G17,I17,M17)</f>
        <v>589</v>
      </c>
      <c r="R17" s="51">
        <f>S17/Q17</f>
        <v>146.65534804753821</v>
      </c>
      <c r="S17" s="52">
        <f>P17*O17+L17*K17+F17*E17+G17*H17+I17*J17+M17*N17</f>
        <v>86380</v>
      </c>
      <c r="T17" s="53"/>
      <c r="U17" s="54"/>
      <c r="V17" s="117"/>
      <c r="W17" s="104"/>
      <c r="X17" s="55"/>
      <c r="Y17" s="55"/>
    </row>
    <row r="18" spans="1:25" x14ac:dyDescent="0.3">
      <c r="A18" s="46"/>
      <c r="B18" s="90"/>
      <c r="C18" s="93"/>
      <c r="D18" s="56" t="s">
        <v>48</v>
      </c>
      <c r="E18" s="57"/>
      <c r="F18" s="57"/>
      <c r="G18" s="57"/>
      <c r="H18" s="57"/>
      <c r="I18" s="57"/>
      <c r="J18" s="57"/>
      <c r="K18" s="57"/>
      <c r="L18" s="57"/>
      <c r="M18" s="57">
        <v>2</v>
      </c>
      <c r="N18" s="57">
        <v>140</v>
      </c>
      <c r="O18" s="58">
        <v>1</v>
      </c>
      <c r="P18" s="58">
        <v>120</v>
      </c>
      <c r="Q18" s="50">
        <f>SUM(O18,K18,E18,G18,I18,M18)</f>
        <v>3</v>
      </c>
      <c r="R18" s="51">
        <f>S18/Q18</f>
        <v>133.33333333333334</v>
      </c>
      <c r="S18" s="52">
        <f>P18*O18+L18*K18+F18*E18+G18*H18+I18*J18+M18*N18</f>
        <v>400</v>
      </c>
      <c r="T18" s="53"/>
      <c r="U18" s="54"/>
      <c r="V18" s="117"/>
      <c r="W18" s="104"/>
      <c r="X18" s="55"/>
      <c r="Y18" s="55"/>
    </row>
    <row r="19" spans="1:25" ht="15" thickBot="1" x14ac:dyDescent="0.35">
      <c r="A19" s="46"/>
      <c r="B19" s="59"/>
      <c r="C19" s="60"/>
      <c r="D19" s="56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  <c r="P19" s="58"/>
      <c r="Q19" s="61"/>
      <c r="R19" s="48"/>
      <c r="S19" s="62"/>
      <c r="T19" s="53"/>
      <c r="U19" s="54"/>
      <c r="V19" s="117"/>
      <c r="W19" s="104"/>
      <c r="X19" s="55"/>
      <c r="Y19" s="55"/>
    </row>
    <row r="20" spans="1:25" ht="15" thickBot="1" x14ac:dyDescent="0.35">
      <c r="A20" s="94" t="s">
        <v>49</v>
      </c>
      <c r="B20" s="95"/>
      <c r="C20" s="95"/>
      <c r="D20" s="96"/>
      <c r="E20" s="63">
        <f>SUM(E14:E17)</f>
        <v>0</v>
      </c>
      <c r="F20" s="63"/>
      <c r="G20" s="63">
        <f>SUM(G14:G17)</f>
        <v>0</v>
      </c>
      <c r="H20" s="63"/>
      <c r="I20" s="63">
        <f>SUM(I14:I17)</f>
        <v>0</v>
      </c>
      <c r="J20" s="63"/>
      <c r="K20" s="63">
        <f>SUM(K14:K18)</f>
        <v>361</v>
      </c>
      <c r="L20" s="63"/>
      <c r="M20" s="63">
        <f>SUM(M14:M18)</f>
        <v>1151</v>
      </c>
      <c r="N20" s="63"/>
      <c r="O20" s="63">
        <f>SUM(O14:O18)</f>
        <v>328</v>
      </c>
      <c r="P20" s="63"/>
      <c r="Q20" s="63">
        <f>SUM(Q14:Q18)</f>
        <v>1840</v>
      </c>
      <c r="R20" s="64">
        <f>SUM(S20/Q20)</f>
        <v>140.34782608695653</v>
      </c>
      <c r="S20" s="63">
        <f>SUM(S14:S18)</f>
        <v>258240</v>
      </c>
      <c r="T20" s="65">
        <f>S20*0.05</f>
        <v>12912</v>
      </c>
      <c r="U20" s="66">
        <v>0.05</v>
      </c>
      <c r="V20" s="118"/>
      <c r="W20" s="105"/>
      <c r="X20" s="67"/>
      <c r="Y20" s="67"/>
    </row>
    <row r="21" spans="1:25" ht="15" thickBot="1" x14ac:dyDescent="0.35">
      <c r="A21" s="97"/>
      <c r="B21" s="98"/>
      <c r="C21" s="98"/>
      <c r="D21" s="99"/>
      <c r="E21" s="68"/>
      <c r="F21" s="69"/>
      <c r="G21" s="68"/>
      <c r="H21" s="69"/>
      <c r="I21" s="68"/>
      <c r="J21" s="69"/>
      <c r="K21" s="68"/>
      <c r="L21" s="69"/>
      <c r="M21" s="68"/>
      <c r="N21" s="69"/>
      <c r="O21" s="68"/>
      <c r="P21" s="69"/>
      <c r="Q21" s="68"/>
      <c r="R21" s="70"/>
      <c r="S21" s="68"/>
      <c r="T21" s="71"/>
      <c r="U21" s="66"/>
      <c r="V21" s="72"/>
      <c r="W21" s="73"/>
      <c r="X21" s="67"/>
      <c r="Y21" s="67"/>
    </row>
    <row r="22" spans="1:25" ht="15" thickBot="1" x14ac:dyDescent="0.35">
      <c r="A22" s="100" t="s">
        <v>50</v>
      </c>
      <c r="B22" s="101"/>
      <c r="C22" s="101"/>
      <c r="D22" s="102"/>
      <c r="E22" s="69">
        <f>SUM(E20)</f>
        <v>0</v>
      </c>
      <c r="F22" s="74"/>
      <c r="G22" s="69">
        <f>SUM(G20)</f>
        <v>0</v>
      </c>
      <c r="H22" s="74"/>
      <c r="I22" s="69">
        <f>SUM(I20)</f>
        <v>0</v>
      </c>
      <c r="J22" s="74"/>
      <c r="K22" s="69">
        <f>SUM(K20)</f>
        <v>361</v>
      </c>
      <c r="L22" s="74"/>
      <c r="M22" s="69">
        <f>SUM(M20)</f>
        <v>1151</v>
      </c>
      <c r="N22" s="74"/>
      <c r="O22" s="69">
        <f>SUM(O20)</f>
        <v>328</v>
      </c>
      <c r="P22" s="74"/>
      <c r="Q22" s="69">
        <f>SUM(Q20)</f>
        <v>1840</v>
      </c>
      <c r="R22" s="74" t="s">
        <v>51</v>
      </c>
      <c r="S22" s="69">
        <f>SUM(S20)</f>
        <v>258240</v>
      </c>
      <c r="T22" s="74" t="s">
        <v>51</v>
      </c>
      <c r="U22" s="75" t="s">
        <v>51</v>
      </c>
      <c r="V22" s="76"/>
      <c r="W22" s="77"/>
      <c r="X22" s="5"/>
      <c r="Y22" s="5"/>
    </row>
    <row r="23" spans="1:25" x14ac:dyDescent="0.3">
      <c r="A23" s="78"/>
      <c r="B23" s="78"/>
      <c r="C23" s="78"/>
      <c r="D23" s="78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80"/>
      <c r="V23" s="81"/>
      <c r="W23" s="82"/>
      <c r="X23" s="5"/>
      <c r="Y23" s="5"/>
    </row>
    <row r="24" spans="1:25" x14ac:dyDescent="0.3">
      <c r="A24" s="78"/>
      <c r="B24" s="78"/>
      <c r="C24" s="78"/>
      <c r="D24" s="78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80"/>
      <c r="V24" s="81"/>
      <c r="W24" s="82"/>
      <c r="X24" s="5"/>
      <c r="Y24" s="5"/>
    </row>
    <row r="25" spans="1:25" x14ac:dyDescent="0.3">
      <c r="A25" s="78"/>
      <c r="B25" s="78"/>
      <c r="C25" s="78"/>
      <c r="D25" s="78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80"/>
      <c r="V25" s="81"/>
      <c r="W25" s="82"/>
      <c r="X25" s="5"/>
      <c r="Y25" s="5"/>
    </row>
    <row r="26" spans="1:25" x14ac:dyDescent="0.3">
      <c r="A26" s="83"/>
      <c r="B26" s="5"/>
      <c r="C26" s="4" t="s">
        <v>52</v>
      </c>
      <c r="D26" s="5" t="s">
        <v>56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5" t="s">
        <v>53</v>
      </c>
      <c r="R26" s="84"/>
      <c r="S26" s="5"/>
      <c r="T26" s="5" t="s">
        <v>56</v>
      </c>
      <c r="U26" s="5"/>
      <c r="V26" s="5"/>
      <c r="W26" s="85"/>
      <c r="X26" s="5"/>
      <c r="Y26" s="5"/>
    </row>
    <row r="27" spans="1:25" x14ac:dyDescent="0.3">
      <c r="A27" s="83"/>
      <c r="B27" s="5"/>
      <c r="C27" s="84"/>
      <c r="D27" s="86" t="s">
        <v>54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2" t="s">
        <v>55</v>
      </c>
      <c r="U27" s="2"/>
      <c r="V27" s="2"/>
      <c r="W27" s="85"/>
      <c r="X27" s="5"/>
      <c r="Y27" s="5"/>
    </row>
    <row r="28" spans="1:25" x14ac:dyDescent="0.3">
      <c r="A28" s="5"/>
      <c r="B28" s="87"/>
      <c r="C28" s="87"/>
      <c r="D28" s="87"/>
      <c r="E28" s="87"/>
      <c r="F28" s="87"/>
      <c r="G28" s="87"/>
      <c r="H28" s="87" t="s">
        <v>11</v>
      </c>
      <c r="I28" s="87"/>
      <c r="J28" s="87"/>
      <c r="K28" s="87"/>
      <c r="L28" s="87"/>
      <c r="M28" s="8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3">
      <c r="A29" s="5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x14ac:dyDescent="0.3">
      <c r="A30" s="5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</sheetData>
  <mergeCells count="27">
    <mergeCell ref="A4:Y4"/>
    <mergeCell ref="A5:W5"/>
    <mergeCell ref="A6:W6"/>
    <mergeCell ref="A8:A11"/>
    <mergeCell ref="E8:U8"/>
    <mergeCell ref="E9:N9"/>
    <mergeCell ref="O9:P9"/>
    <mergeCell ref="Q9:S9"/>
    <mergeCell ref="T9:U9"/>
    <mergeCell ref="V9:V11"/>
    <mergeCell ref="W12:W20"/>
    <mergeCell ref="E10:F10"/>
    <mergeCell ref="G10:H10"/>
    <mergeCell ref="I10:J10"/>
    <mergeCell ref="K10:L10"/>
    <mergeCell ref="M10:N10"/>
    <mergeCell ref="O10:P10"/>
    <mergeCell ref="Q10:Q11"/>
    <mergeCell ref="R10:R11"/>
    <mergeCell ref="S10:S11"/>
    <mergeCell ref="T10:T11"/>
    <mergeCell ref="V12:V20"/>
    <mergeCell ref="B14:B18"/>
    <mergeCell ref="C14:C18"/>
    <mergeCell ref="A20:D20"/>
    <mergeCell ref="A21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2023-12-21T08:52:10Z</dcterms:modified>
</cp:coreProperties>
</file>